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05" windowHeight="8220"/>
  </bookViews>
  <sheets>
    <sheet name="formule di Sadovsky " sheetId="1" r:id="rId1"/>
    <sheet name="Foglio2" sheetId="2" r:id="rId2"/>
    <sheet name="Foglio3" sheetId="3" r:id="rId3"/>
  </sheets>
  <definedNames>
    <definedName name="OLE_LINK1" localSheetId="0">'formule di Sadovsky '!$M$4</definedName>
  </definedNames>
  <calcPr calcId="124519"/>
</workbook>
</file>

<file path=xl/calcChain.xml><?xml version="1.0" encoding="utf-8"?>
<calcChain xmlns="http://schemas.openxmlformats.org/spreadsheetml/2006/main">
  <c r="F24" i="1"/>
  <c r="F23"/>
  <c r="F30"/>
  <c r="F27"/>
  <c r="F21"/>
  <c r="F29"/>
  <c r="F20"/>
  <c r="F17"/>
  <c r="F13"/>
  <c r="F9"/>
  <c r="F26" l="1"/>
</calcChain>
</file>

<file path=xl/sharedStrings.xml><?xml version="1.0" encoding="utf-8"?>
<sst xmlns="http://schemas.openxmlformats.org/spreadsheetml/2006/main" count="25" uniqueCount="25">
  <si>
    <t>sovrapressione in aria senza ostacoli</t>
  </si>
  <si>
    <t>sovrapressione sulla superficie terrestre</t>
  </si>
  <si>
    <t>durata della fase positiva</t>
  </si>
  <si>
    <t>m = kg</t>
  </si>
  <si>
    <t>r = mt</t>
  </si>
  <si>
    <t>esplosione di TNT (in condizioni atmosferiche standard)</t>
  </si>
  <si>
    <t>velocità del fronte d'urto  in aria senza ostacoli</t>
  </si>
  <si>
    <t>velocità dei gas dietro il fronte d'urto  in aria senza ostacoli</t>
  </si>
  <si>
    <t>velocità del suono nell’onda del fronte d'urto  in aria senza ostacoli</t>
  </si>
  <si>
    <t>temperatura dei gas nell’onda del fronte d'urto  in aria senza ostacoli</t>
  </si>
  <si>
    <t>Δp1 (atm)=</t>
  </si>
  <si>
    <t>valori realistici per sovrapressioni inferiori a 10 atm e per distanze non molto prossime all’origine del fronte d’onda.</t>
  </si>
  <si>
    <t>introdurre solo i valori relativi a massa TNT ( m ) e distanza ( r )</t>
  </si>
  <si>
    <t>velocità del fronte d'urto sulla superficie terrestre</t>
  </si>
  <si>
    <t>velocità dei gas dietro il fronte d'urto sulla superficie terrestre</t>
  </si>
  <si>
    <t>velocità del suono nell’onda del fronte d'urto sulla superficie terrestre</t>
  </si>
  <si>
    <t>temperatura dei gas nell’onda del fronte d'urto sulla superficie terrestre</t>
  </si>
  <si>
    <t>Δp1 (atm) =</t>
  </si>
  <si>
    <t>τ+ (msec) =</t>
  </si>
  <si>
    <t>D (m/s) =</t>
  </si>
  <si>
    <t>u1 (m/s )=</t>
  </si>
  <si>
    <t>c1 (m/s) =</t>
  </si>
  <si>
    <t xml:space="preserve"> T1 (°K) =</t>
  </si>
  <si>
    <t>valori sulla superficie terrestre</t>
  </si>
  <si>
    <t>TNT equivalente per 1 kg di PETN - fattore di conversione 1.373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</si>
</sst>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3" borderId="0" xfId="0" applyFill="1"/>
    <xf numFmtId="2" fontId="0" fillId="3" borderId="0" xfId="0" applyNumberFormat="1" applyFill="1" applyAlignment="1">
      <alignment horizontal="center"/>
    </xf>
    <xf numFmtId="0" fontId="0" fillId="4" borderId="0" xfId="0" applyFill="1"/>
    <xf numFmtId="2" fontId="0" fillId="4" borderId="0" xfId="0" applyNumberFormat="1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</xdr:row>
      <xdr:rowOff>19050</xdr:rowOff>
    </xdr:from>
    <xdr:to>
      <xdr:col>3</xdr:col>
      <xdr:colOff>438150</xdr:colOff>
      <xdr:row>10</xdr:row>
      <xdr:rowOff>47625</xdr:rowOff>
    </xdr:to>
    <xdr:pic>
      <xdr:nvPicPr>
        <xdr:cNvPr id="103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1352550"/>
          <a:ext cx="2190750" cy="6000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38100</xdr:colOff>
      <xdr:row>10</xdr:row>
      <xdr:rowOff>161925</xdr:rowOff>
    </xdr:from>
    <xdr:to>
      <xdr:col>3</xdr:col>
      <xdr:colOff>438150</xdr:colOff>
      <xdr:row>14</xdr:row>
      <xdr:rowOff>28575</xdr:rowOff>
    </xdr:to>
    <xdr:pic>
      <xdr:nvPicPr>
        <xdr:cNvPr id="103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2066925"/>
          <a:ext cx="2228850" cy="628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85725</xdr:colOff>
      <xdr:row>15</xdr:row>
      <xdr:rowOff>0</xdr:rowOff>
    </xdr:from>
    <xdr:to>
      <xdr:col>2</xdr:col>
      <xdr:colOff>200025</xdr:colOff>
      <xdr:row>17</xdr:row>
      <xdr:rowOff>19050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725" y="2857500"/>
          <a:ext cx="1333500" cy="4000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57150</xdr:colOff>
      <xdr:row>18</xdr:row>
      <xdr:rowOff>0</xdr:rowOff>
    </xdr:from>
    <xdr:to>
      <xdr:col>2</xdr:col>
      <xdr:colOff>295275</xdr:colOff>
      <xdr:row>20</xdr:row>
      <xdr:rowOff>28575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7150" y="3429000"/>
          <a:ext cx="1457325" cy="4095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104775</xdr:colOff>
      <xdr:row>21</xdr:row>
      <xdr:rowOff>19050</xdr:rowOff>
    </xdr:from>
    <xdr:to>
      <xdr:col>2</xdr:col>
      <xdr:colOff>361950</xdr:colOff>
      <xdr:row>23</xdr:row>
      <xdr:rowOff>180975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4775" y="4019550"/>
          <a:ext cx="1476375" cy="5429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152400</xdr:colOff>
      <xdr:row>27</xdr:row>
      <xdr:rowOff>66675</xdr:rowOff>
    </xdr:from>
    <xdr:to>
      <xdr:col>3</xdr:col>
      <xdr:colOff>19050</xdr:colOff>
      <xdr:row>29</xdr:row>
      <xdr:rowOff>180975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52400" y="5210175"/>
          <a:ext cx="1695450" cy="4953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2</xdr:col>
      <xdr:colOff>561975</xdr:colOff>
      <xdr:row>26</xdr:row>
      <xdr:rowOff>180975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0" y="4572000"/>
          <a:ext cx="1781175" cy="561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323850</xdr:colOff>
      <xdr:row>11</xdr:row>
      <xdr:rowOff>19050</xdr:rowOff>
    </xdr:from>
    <xdr:to>
      <xdr:col>15</xdr:col>
      <xdr:colOff>352425</xdr:colOff>
      <xdr:row>16</xdr:row>
      <xdr:rowOff>0</xdr:rowOff>
    </xdr:to>
    <xdr:pic>
      <xdr:nvPicPr>
        <xdr:cNvPr id="103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8429625" y="2114550"/>
          <a:ext cx="1247775" cy="933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32"/>
  <sheetViews>
    <sheetView tabSelected="1" topLeftCell="C1" workbookViewId="0">
      <selection activeCell="Q15" sqref="Q15"/>
    </sheetView>
  </sheetViews>
  <sheetFormatPr defaultRowHeight="15"/>
  <cols>
    <col min="5" max="5" width="11.85546875" customWidth="1"/>
    <col min="19" max="19" width="11.5703125" customWidth="1"/>
  </cols>
  <sheetData>
    <row r="2" spans="1:19">
      <c r="A2" t="s">
        <v>5</v>
      </c>
    </row>
    <row r="3" spans="1:19">
      <c r="A3" t="s">
        <v>11</v>
      </c>
    </row>
    <row r="4" spans="1:19">
      <c r="A4" t="s">
        <v>12</v>
      </c>
    </row>
    <row r="6" spans="1:19">
      <c r="F6" s="3"/>
      <c r="L6" s="1" t="s">
        <v>3</v>
      </c>
      <c r="M6" s="1" t="s">
        <v>4</v>
      </c>
    </row>
    <row r="7" spans="1:19">
      <c r="F7" s="3"/>
      <c r="L7" s="2">
        <v>1.373</v>
      </c>
      <c r="M7" s="2">
        <v>1</v>
      </c>
    </row>
    <row r="8" spans="1:19">
      <c r="F8" s="3"/>
    </row>
    <row r="9" spans="1:19">
      <c r="E9" s="7" t="s">
        <v>10</v>
      </c>
      <c r="F9" s="8">
        <f>(0.84*((L7^1/3))/(M7))+(2.7*(L7^(2/3))/(M7^2))+(7*(L7/(M7^3)))</f>
        <v>13.330810799797604</v>
      </c>
      <c r="G9" s="7" t="s">
        <v>0</v>
      </c>
      <c r="H9" s="7"/>
      <c r="I9" s="7"/>
      <c r="J9" s="7"/>
    </row>
    <row r="10" spans="1:19">
      <c r="F10" s="4"/>
      <c r="N10" s="5" t="s">
        <v>24</v>
      </c>
      <c r="O10" s="5"/>
      <c r="P10" s="5"/>
      <c r="Q10" s="5"/>
      <c r="R10" s="5"/>
      <c r="S10" s="5"/>
    </row>
    <row r="11" spans="1:19">
      <c r="F11" s="4"/>
      <c r="N11" s="5" t="s">
        <v>23</v>
      </c>
      <c r="O11" s="5"/>
      <c r="P11" s="5"/>
      <c r="Q11" s="5"/>
      <c r="R11" s="5"/>
      <c r="S11" s="5"/>
    </row>
    <row r="12" spans="1:19">
      <c r="F12" s="4"/>
    </row>
    <row r="13" spans="1:19">
      <c r="E13" s="5" t="s">
        <v>17</v>
      </c>
      <c r="F13" s="6">
        <f>(0.95*((L7^1/3))/(M7))+(3.9*(L7^(2/3))/(M7^2))+(13*(L7/(M7^3)))</f>
        <v>23.101541155263202</v>
      </c>
      <c r="G13" s="5" t="s">
        <v>1</v>
      </c>
      <c r="H13" s="5"/>
      <c r="I13" s="5"/>
      <c r="J13" s="5"/>
    </row>
    <row r="14" spans="1:19">
      <c r="F14" s="4"/>
    </row>
    <row r="15" spans="1:19">
      <c r="F15" s="4"/>
    </row>
    <row r="16" spans="1:19">
      <c r="F16" s="4"/>
    </row>
    <row r="17" spans="5:13">
      <c r="E17" t="s">
        <v>18</v>
      </c>
      <c r="F17" s="4">
        <f>1.3*(L7^(1/6))*(M7^(1/2))</f>
        <v>1.3705296700533101</v>
      </c>
      <c r="G17" t="s">
        <v>2</v>
      </c>
    </row>
    <row r="18" spans="5:13">
      <c r="F18" s="4"/>
    </row>
    <row r="19" spans="5:13">
      <c r="F19" s="4"/>
    </row>
    <row r="20" spans="5:13">
      <c r="E20" t="s">
        <v>19</v>
      </c>
      <c r="F20" s="8">
        <f>340*((1+(0.86*F9))^(1/2))</f>
        <v>1200.373227988978</v>
      </c>
      <c r="G20" s="7" t="s">
        <v>6</v>
      </c>
      <c r="H20" s="7"/>
      <c r="I20" s="7"/>
      <c r="J20" s="7"/>
      <c r="K20" s="7"/>
    </row>
    <row r="21" spans="5:13">
      <c r="F21" s="6">
        <f>340*((1+(0.86*F13))^(1/2))</f>
        <v>1553.1461024294033</v>
      </c>
      <c r="G21" s="5" t="s">
        <v>13</v>
      </c>
      <c r="H21" s="5"/>
      <c r="I21" s="5"/>
      <c r="J21" s="5"/>
      <c r="K21" s="5"/>
    </row>
    <row r="22" spans="5:13">
      <c r="F22" s="4"/>
    </row>
    <row r="23" spans="5:13">
      <c r="E23" t="s">
        <v>20</v>
      </c>
      <c r="F23" s="8">
        <f>243*(F9/(((1+(0.86*F9))^(1/2))))</f>
        <v>917.54094693070851</v>
      </c>
      <c r="G23" s="7" t="s">
        <v>7</v>
      </c>
      <c r="H23" s="7"/>
      <c r="I23" s="7"/>
      <c r="J23" s="7"/>
      <c r="K23" s="7"/>
      <c r="L23" s="7"/>
    </row>
    <row r="24" spans="5:13">
      <c r="F24" s="6">
        <f>243*(F13/(((1+(0.86*F13))^(1/2))))</f>
        <v>1228.8923284566538</v>
      </c>
      <c r="G24" s="5" t="s">
        <v>14</v>
      </c>
      <c r="H24" s="5"/>
      <c r="I24" s="5"/>
      <c r="J24" s="5"/>
      <c r="K24" s="5"/>
      <c r="L24" s="5"/>
    </row>
    <row r="25" spans="5:13">
      <c r="F25" s="4"/>
    </row>
    <row r="26" spans="5:13">
      <c r="E26" t="s">
        <v>21</v>
      </c>
      <c r="F26" s="8">
        <f>340*(((1+F9)*(7+F9)/(7+(6*F9))))^(1/2)</f>
        <v>622.25701486384617</v>
      </c>
      <c r="G26" s="7" t="s">
        <v>8</v>
      </c>
      <c r="H26" s="7"/>
      <c r="I26" s="7"/>
      <c r="J26" s="7"/>
      <c r="K26" s="7"/>
      <c r="L26" s="7"/>
      <c r="M26" s="7"/>
    </row>
    <row r="27" spans="5:13">
      <c r="F27" s="6">
        <f>340*(((1+F13)*(7+F13)/(7+(6*F13))))^(1/2)</f>
        <v>758.92911117613369</v>
      </c>
      <c r="G27" s="5" t="s">
        <v>15</v>
      </c>
      <c r="H27" s="5"/>
      <c r="I27" s="5"/>
      <c r="J27" s="5"/>
      <c r="K27" s="5"/>
      <c r="L27" s="5"/>
      <c r="M27" s="5"/>
    </row>
    <row r="28" spans="5:13">
      <c r="F28" s="4"/>
    </row>
    <row r="29" spans="5:13">
      <c r="E29" t="s">
        <v>22</v>
      </c>
      <c r="F29" s="8">
        <f>288*(((((1+F9))*((7+F9)))/(7+(6*F9))))</f>
        <v>964.65996759180189</v>
      </c>
      <c r="G29" s="7" t="s">
        <v>9</v>
      </c>
      <c r="H29" s="7"/>
      <c r="I29" s="7"/>
      <c r="J29" s="7"/>
      <c r="K29" s="7"/>
      <c r="L29" s="7"/>
      <c r="M29" s="7"/>
    </row>
    <row r="30" spans="5:13">
      <c r="F30" s="6">
        <f>288*(((((1+F13))*((7+F13)))/(7+(6*F13))))</f>
        <v>1434.9510206547727</v>
      </c>
      <c r="G30" s="5" t="s">
        <v>16</v>
      </c>
      <c r="H30" s="5"/>
      <c r="I30" s="5"/>
      <c r="J30" s="5"/>
      <c r="K30" s="5"/>
      <c r="L30" s="5"/>
      <c r="M30" s="5"/>
    </row>
    <row r="31" spans="5:13">
      <c r="F31" s="4"/>
    </row>
    <row r="32" spans="5:13">
      <c r="F32" s="4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formule di Sadovsky </vt:lpstr>
      <vt:lpstr>Foglio2</vt:lpstr>
      <vt:lpstr>Foglio3</vt:lpstr>
      <vt:lpstr>'formule di Sadovsky '!OLE_LINK1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dcterms:created xsi:type="dcterms:W3CDTF">2017-01-31T19:07:16Z</dcterms:created>
  <dcterms:modified xsi:type="dcterms:W3CDTF">2017-01-31T20:16:27Z</dcterms:modified>
</cp:coreProperties>
</file>